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Abschlüsse\2022\Jahresabschluss 31.12.2022\Veröffentlichung Homepage\"/>
    </mc:Choice>
  </mc:AlternateContent>
  <xr:revisionPtr revIDLastSave="0" documentId="8_{127B8ABF-0F1F-4017-B7F7-92E2FCB5C190}" xr6:coauthVersionLast="36" xr6:coauthVersionMax="36" xr10:uidLastSave="{00000000-0000-0000-0000-000000000000}"/>
  <bookViews>
    <workbookView xWindow="0" yWindow="0" windowWidth="25200" windowHeight="11175" xr2:uid="{00000000-000D-0000-FFFF-FFFF00000000}"/>
  </bookViews>
  <sheets>
    <sheet name="Bilanz Akt. 31.12.2022" sheetId="7" r:id="rId1"/>
    <sheet name="Bilanz Pass. 31.12.2022" sheetId="8" r:id="rId2"/>
    <sheet name="GuV 1-12 2022" sheetId="4" r:id="rId3"/>
  </sheets>
  <calcPr calcId="191029"/>
</workbook>
</file>

<file path=xl/calcChain.xml><?xml version="1.0" encoding="utf-8"?>
<calcChain xmlns="http://schemas.openxmlformats.org/spreadsheetml/2006/main">
  <c r="G57" i="4" l="1"/>
  <c r="G44" i="4"/>
  <c r="G35" i="4"/>
  <c r="G24" i="4"/>
  <c r="G19" i="4"/>
  <c r="G46" i="4" s="1"/>
  <c r="G59" i="4" s="1"/>
  <c r="G63" i="4" s="1"/>
  <c r="G70" i="4" s="1"/>
  <c r="H52" i="7"/>
  <c r="H56" i="7" s="1"/>
  <c r="H39" i="7"/>
  <c r="H30" i="7"/>
  <c r="H24" i="7"/>
  <c r="H15" i="7"/>
  <c r="H32" i="7" s="1"/>
  <c r="H61" i="7" s="1"/>
  <c r="H62" i="8"/>
  <c r="H57" i="8"/>
  <c r="H30" i="8"/>
  <c r="H20" i="8"/>
  <c r="F30" i="7" l="1"/>
  <c r="E57" i="4" l="1"/>
  <c r="F57" i="8" l="1"/>
  <c r="E35" i="4" l="1"/>
  <c r="F15" i="7" l="1"/>
  <c r="E44" i="4" l="1"/>
  <c r="E24" i="4"/>
  <c r="E19" i="4"/>
  <c r="E46" i="4" l="1"/>
  <c r="E59" i="4" s="1"/>
  <c r="E63" i="4" s="1"/>
  <c r="E70" i="4" s="1"/>
  <c r="F30" i="8"/>
  <c r="F20" i="8"/>
  <c r="F62" i="8" l="1"/>
  <c r="F52" i="7"/>
  <c r="F39" i="7"/>
  <c r="F24" i="7"/>
  <c r="F56" i="7" l="1"/>
  <c r="F32" i="7"/>
  <c r="F61" i="7" l="1"/>
</calcChain>
</file>

<file path=xl/sharedStrings.xml><?xml version="1.0" encoding="utf-8"?>
<sst xmlns="http://schemas.openxmlformats.org/spreadsheetml/2006/main" count="158" uniqueCount="134">
  <si>
    <t>A.</t>
  </si>
  <si>
    <t>Anlagevermögen</t>
  </si>
  <si>
    <t>I.</t>
  </si>
  <si>
    <t>Immaterielle Vermögensgegenstände</t>
  </si>
  <si>
    <t>II.</t>
  </si>
  <si>
    <t>III.</t>
  </si>
  <si>
    <t>Finanzanlagen</t>
  </si>
  <si>
    <t>Sachanlagen</t>
  </si>
  <si>
    <t>B.</t>
  </si>
  <si>
    <t>Umlaufvermögen</t>
  </si>
  <si>
    <t>Vorräte</t>
  </si>
  <si>
    <t>C.</t>
  </si>
  <si>
    <t>Rechnungsabgrenzungsposten</t>
  </si>
  <si>
    <t>Eigenkapital</t>
  </si>
  <si>
    <t>Kapitalrücklagen</t>
  </si>
  <si>
    <t>Rückstellungen</t>
  </si>
  <si>
    <t>1.</t>
  </si>
  <si>
    <t>D.</t>
  </si>
  <si>
    <t>Verbindlichkeiten</t>
  </si>
  <si>
    <t>PASSIVA</t>
  </si>
  <si>
    <t>AKTIVA</t>
  </si>
  <si>
    <t>Umsatzerlöse</t>
  </si>
  <si>
    <t>Personalaufwand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</si>
  <si>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</si>
  <si>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</si>
  <si>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</si>
  <si>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</si>
  <si>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</si>
  <si>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</si>
  <si>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</si>
  <si>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</si>
  <si>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</si>
  <si>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</si>
  <si>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</si>
  <si>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b) Erträge aus der Auflösung von Rückstellungen</t>
  </si>
  <si>
    <t>2.</t>
  </si>
  <si>
    <t>5.</t>
  </si>
  <si>
    <t>a) Materialaufwand</t>
  </si>
  <si>
    <t>b) Aufwendungen für bezogene Leistungen</t>
  </si>
  <si>
    <t>6.</t>
  </si>
  <si>
    <t xml:space="preserve">a) Löhne </t>
  </si>
  <si>
    <t>b) Gehälter</t>
  </si>
  <si>
    <t>Rechungsabgrenzungsposten</t>
  </si>
  <si>
    <t xml:space="preserve">4. </t>
  </si>
  <si>
    <t>1. Anteile an verbundenen Unternehmen</t>
  </si>
  <si>
    <t>via donau - Österreichische Wasserstraßen-Gesellschaft m.b.H.</t>
  </si>
  <si>
    <t>3. andere Anlagen, Betriebs- und Geschäftsausstattung</t>
  </si>
  <si>
    <t>Forderungen und sonstige Vermögensgegenstände</t>
  </si>
  <si>
    <t>1. Forderungen aus Lieferungen und Leistungen</t>
  </si>
  <si>
    <t xml:space="preserve">   Summe Anlagevermögen</t>
  </si>
  <si>
    <t xml:space="preserve">   Summe Umlaufvermögen</t>
  </si>
  <si>
    <t>1. nicht gebundene</t>
  </si>
  <si>
    <t>Bilanzgewinn</t>
  </si>
  <si>
    <t xml:space="preserve">   Summe Eigenkapital</t>
  </si>
  <si>
    <t>1. Rückstellungen für Abfertigungen</t>
  </si>
  <si>
    <t>2. sonstige Rückstellungen</t>
  </si>
  <si>
    <t>1. erhaltene Anzahlungen auf Bestellungen</t>
  </si>
  <si>
    <t>2. Verbindlichkeiten aus Lieferungen und Leistungen</t>
  </si>
  <si>
    <t>Beiträge der öffentlichen Hand</t>
  </si>
  <si>
    <t xml:space="preserve">Abschreibungen </t>
  </si>
  <si>
    <t>b) übrige</t>
  </si>
  <si>
    <t>Gewinnvortrag aus dem Vorjahr</t>
  </si>
  <si>
    <t xml:space="preserve">Bilanzgewinn </t>
  </si>
  <si>
    <t>2. technische Anlagen und Maschinen</t>
  </si>
  <si>
    <t>E.</t>
  </si>
  <si>
    <t>sonstige betriebliche Erträge</t>
  </si>
  <si>
    <t>sonstige betriebliche Aufwendungen</t>
  </si>
  <si>
    <t>sonstige Zinsen und ähnliche Erträge</t>
  </si>
  <si>
    <t>Investitionszuschüsse</t>
  </si>
  <si>
    <t>2. geleistete Anzahlungen</t>
  </si>
  <si>
    <t>1. Lizenzen</t>
  </si>
  <si>
    <t>2. Wertpapiere des Anlagevermögens</t>
  </si>
  <si>
    <t>3. sonstige Forderungen und  Vermögensgegenstände</t>
  </si>
  <si>
    <t>3. sonstige Verbindlichkeiten</t>
  </si>
  <si>
    <t>3.</t>
  </si>
  <si>
    <t>Veränderung des Bestands an noch nicht abrechenbaren Leistungen</t>
  </si>
  <si>
    <t>a) Erträge aus dem Abgang vom Anlagevermögen</t>
  </si>
  <si>
    <t>c) übrige</t>
  </si>
  <si>
    <t>Aufwendungen für Material und sonstige bezogene Leistungen</t>
  </si>
  <si>
    <t xml:space="preserve">    und Sachanlagen</t>
  </si>
  <si>
    <t>Erträge aus Wertpapieren des Finanzanlagevermögens</t>
  </si>
  <si>
    <t>1. Grundstücke, grundstücksgleiche Rechte und Bauten,</t>
  </si>
  <si>
    <t>2. Forderungen gegenüber verbundenen Unternehmen</t>
  </si>
  <si>
    <t xml:space="preserve">     - davon mit einer Laufzeit von mehr als einem Jahr</t>
  </si>
  <si>
    <t xml:space="preserve">     - davon mit einer Restlaufzeit von bis zu einem Jahr</t>
  </si>
  <si>
    <t xml:space="preserve">     - davon mit einer Restlaufzeit von mehr als einem Jahr</t>
  </si>
  <si>
    <t xml:space="preserve">     - davon im Rahmen der sozialen Sicherheit</t>
  </si>
  <si>
    <t xml:space="preserve">     einschließlich der Bauten auf fremdem Grund</t>
  </si>
  <si>
    <t>4. geleistete Anzahlungen und Anlagen in Bau</t>
  </si>
  <si>
    <t xml:space="preserve">bb) Aufwendungen für Abfertigungen und Leistungen an betriebliche </t>
  </si>
  <si>
    <t>cc) Aufwendungen für gesetzlich vorgeschriebene Sozialabgaben</t>
  </si>
  <si>
    <t>c) soziale Aufwendungen</t>
  </si>
  <si>
    <t>eingefordertes und eingezahltes Stammkapital</t>
  </si>
  <si>
    <t>EUR</t>
  </si>
  <si>
    <t xml:space="preserve">       EUR 0,00 (Vorjahr: EUR 0,00)</t>
  </si>
  <si>
    <t>Kassenbestand, Guthaben bei Kreditinstituten</t>
  </si>
  <si>
    <t xml:space="preserve">  - davon mit einer Restlaufzeit von bis zu einem Jahr</t>
  </si>
  <si>
    <t xml:space="preserve">  - davon mit einer Restlaufzeit von mehr als einem Jahr</t>
  </si>
  <si>
    <t xml:space="preserve">       Mitarbeitervorsorgekassen</t>
  </si>
  <si>
    <t xml:space="preserve">      sowie vom Entgelt abhängige Abgaben und Pflichtbeiträge</t>
  </si>
  <si>
    <t>Zwischensumme aus Z 1 bis 8 (Betriebserfolg)</t>
  </si>
  <si>
    <t>Erträge aus der Zuschreibung zu Finanzanlagen</t>
  </si>
  <si>
    <t xml:space="preserve">13. </t>
  </si>
  <si>
    <t>Aufwendungen aus Finanzanlagen</t>
  </si>
  <si>
    <t>a) Abschreibungen</t>
  </si>
  <si>
    <t xml:space="preserve">    mit Ausnahme der Finanzanlagen</t>
  </si>
  <si>
    <t>aa) Aufwendungen für Altersversorgung</t>
  </si>
  <si>
    <t>a) auf immaterielle Gegenstände des Anlagevermögens</t>
  </si>
  <si>
    <t xml:space="preserve">Ergebnis vor Steuern (Zwischensumme aus Z 9 und 14)                </t>
  </si>
  <si>
    <t>Steuern vom Einkommen und vom Ertrag</t>
  </si>
  <si>
    <t>a) Steuern, soweit sie nicht unter Z 16 fallen</t>
  </si>
  <si>
    <t>Zwischensumme aus Z 10 bis 13 (Finanzerfolg)</t>
  </si>
  <si>
    <t>19.</t>
  </si>
  <si>
    <t>1. noch nicht abrechenbare Leistungen</t>
  </si>
  <si>
    <t>Investitionsrücklagen</t>
  </si>
  <si>
    <t>F.</t>
  </si>
  <si>
    <t>Zuweisung zu Investitionsrücklage</t>
  </si>
  <si>
    <t>20.</t>
  </si>
  <si>
    <r>
      <t xml:space="preserve">BILANZ </t>
    </r>
    <r>
      <rPr>
        <sz val="10"/>
        <rFont val="Franklin Gothic Book"/>
        <family val="2"/>
      </rPr>
      <t>zum 31.Dezember 2022</t>
    </r>
  </si>
  <si>
    <r>
      <rPr>
        <sz val="14"/>
        <rFont val="Franklin Gothic Book"/>
        <family val="2"/>
      </rPr>
      <t>GEWINN- UND VERLUSTRECHNUNG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vom 01.01.2022 bis 31.12.2022</t>
    </r>
  </si>
  <si>
    <t xml:space="preserve">    (Vorjahr: EUR 6.548.412,36)</t>
  </si>
  <si>
    <t xml:space="preserve">       EUR 3.525,58 (Vorjahr: EUR 2.445,58)</t>
  </si>
  <si>
    <t xml:space="preserve">       EUR 7.152.335,78 (Vorjahr: EUR 4.984.243,33)</t>
  </si>
  <si>
    <t xml:space="preserve">       EUR 2.015.909,39  ( Vorjahr: EUR 2.272.866,12)</t>
  </si>
  <si>
    <t xml:space="preserve">       EUR 442.507,35 ( Vorjahr: EUR 75.271,77)</t>
  </si>
  <si>
    <t xml:space="preserve">       EUR 1.557.443,04 (Vorjahr: EUR 1.864.721,31)</t>
  </si>
  <si>
    <t xml:space="preserve">       EUR 5.623.765,17 (Vorjahr: EUR 4.070.598,15)</t>
  </si>
  <si>
    <t xml:space="preserve">       EUR 2.141,36 (Vorjahr: EUR 43.688,38)</t>
  </si>
  <si>
    <t xml:space="preserve">       EUR  456.324,99 (Vorjahr: EUR 364.456,43)</t>
  </si>
  <si>
    <t xml:space="preserve">       EUR 1.086.063,26 (Vorjahr: EUR 838.373,41)</t>
  </si>
  <si>
    <t xml:space="preserve">     - davon aus Steuern EUR 25.498,06 (Vorjahr: EUR 24.089,67)</t>
  </si>
  <si>
    <t xml:space="preserve">       EUR 336.611,74 (Vorjahr: EUR 318.839,89)</t>
  </si>
  <si>
    <t xml:space="preserve"> - davon Gewinnvortrag EUR 7.014.453,47</t>
  </si>
  <si>
    <t>Ergebnis nach Steuern = Jahresfehlbetrag / Jahresüberschuss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</si>
</sst>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1" x14ac:knownFonts="1">
    <font>
      <sz val="10"/>
      <name val="Century Gothic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b/>
      <sz val="12"/>
      <name val="Franklin Gothic Book"/>
      <family val="2"/>
    </font>
    <font>
      <sz val="10"/>
      <name val="Century Gothic"/>
      <family val="2"/>
    </font>
    <font>
      <sz val="8"/>
      <name val="Franklin Gothic Book"/>
      <family val="2"/>
    </font>
    <font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/>
    <xf numFmtId="4" fontId="1" fillId="0" borderId="0" xfId="0" applyNumberFormat="1" applyFont="1" applyFill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7" fillId="0" borderId="1" xfId="0" applyFont="1" applyBorder="1"/>
    <xf numFmtId="0" fontId="5" fillId="0" borderId="1" xfId="0" applyFont="1" applyBorder="1"/>
    <xf numFmtId="0" fontId="5" fillId="0" borderId="1" xfId="0" applyFont="1" applyFill="1" applyBorder="1"/>
    <xf numFmtId="0" fontId="6" fillId="0" borderId="0" xfId="0" applyFont="1"/>
    <xf numFmtId="43" fontId="9" fillId="0" borderId="0" xfId="1" applyFont="1"/>
    <xf numFmtId="4" fontId="2" fillId="0" borderId="3" xfId="0" applyNumberFormat="1" applyFont="1" applyFill="1" applyBorder="1"/>
    <xf numFmtId="4" fontId="2" fillId="0" borderId="4" xfId="0" applyNumberFormat="1" applyFont="1" applyFill="1" applyBorder="1"/>
    <xf numFmtId="0" fontId="9" fillId="0" borderId="0" xfId="0" applyFont="1" applyAlignment="1">
      <alignment horizontal="right"/>
    </xf>
    <xf numFmtId="0" fontId="9" fillId="0" borderId="0" xfId="0" applyFont="1" applyFill="1"/>
    <xf numFmtId="4" fontId="9" fillId="0" borderId="0" xfId="0" applyNumberFormat="1" applyFont="1" applyFill="1"/>
    <xf numFmtId="4" fontId="10" fillId="0" borderId="0" xfId="0" applyNumberFormat="1" applyFont="1" applyFill="1" applyBorder="1"/>
    <xf numFmtId="4" fontId="2" fillId="0" borderId="2" xfId="0" applyNumberFormat="1" applyFont="1" applyFill="1" applyBorder="1"/>
    <xf numFmtId="0" fontId="2" fillId="0" borderId="0" xfId="0" applyFont="1" applyFill="1" applyAlignment="1">
      <alignment horizontal="center" vertical="center"/>
    </xf>
    <xf numFmtId="43" fontId="9" fillId="0" borderId="0" xfId="1" applyFont="1" applyFill="1"/>
    <xf numFmtId="0" fontId="2" fillId="0" borderId="5" xfId="0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L67"/>
  <sheetViews>
    <sheetView tabSelected="1" workbookViewId="0">
      <selection activeCell="M27" sqref="M27"/>
    </sheetView>
  </sheetViews>
  <sheetFormatPr baseColWidth="10" defaultColWidth="11.5703125" defaultRowHeight="12.75" customHeight="1" x14ac:dyDescent="0.25"/>
  <cols>
    <col min="1" max="1" width="3.5703125" style="2" customWidth="1"/>
    <col min="2" max="2" width="4.85546875" style="2" customWidth="1"/>
    <col min="3" max="3" width="2.85546875" style="2" customWidth="1"/>
    <col min="4" max="4" width="50.7109375" style="2" customWidth="1"/>
    <col min="5" max="5" width="1" style="2" customWidth="1"/>
    <col min="6" max="6" width="16" style="2" bestFit="1" customWidth="1"/>
    <col min="7" max="7" width="4.5703125" style="4" customWidth="1"/>
    <col min="8" max="8" width="16" style="2" bestFit="1" customWidth="1"/>
    <col min="9" max="10" width="11.5703125" style="2" customWidth="1"/>
    <col min="11" max="11" width="12.28515625" style="2" customWidth="1"/>
    <col min="12" max="16384" width="11.5703125" style="2"/>
  </cols>
  <sheetData>
    <row r="1" spans="2:8" ht="21" customHeight="1" x14ac:dyDescent="0.35">
      <c r="B1" s="33" t="s">
        <v>118</v>
      </c>
      <c r="E1" s="3"/>
    </row>
    <row r="2" spans="2:8" ht="12.75" customHeight="1" x14ac:dyDescent="0.35">
      <c r="B2" s="14"/>
      <c r="E2" s="3"/>
    </row>
    <row r="3" spans="2:8" ht="15" customHeight="1" x14ac:dyDescent="0.3">
      <c r="B3" s="15" t="s">
        <v>45</v>
      </c>
      <c r="C3" s="16"/>
      <c r="D3" s="16"/>
      <c r="E3" s="16"/>
      <c r="F3" s="16"/>
      <c r="G3" s="17"/>
      <c r="H3" s="16"/>
    </row>
    <row r="5" spans="2:8" ht="15" customHeight="1" x14ac:dyDescent="0.3">
      <c r="B5" s="18" t="s">
        <v>20</v>
      </c>
    </row>
    <row r="6" spans="2:8" ht="12.75" customHeight="1" x14ac:dyDescent="0.25">
      <c r="F6" s="19">
        <v>44926</v>
      </c>
      <c r="H6" s="19">
        <v>44561</v>
      </c>
    </row>
    <row r="7" spans="2:8" ht="12.75" customHeight="1" x14ac:dyDescent="0.25">
      <c r="F7" s="13" t="s">
        <v>93</v>
      </c>
      <c r="H7" s="13" t="s">
        <v>93</v>
      </c>
    </row>
    <row r="8" spans="2:8" ht="12.75" customHeight="1" x14ac:dyDescent="0.25">
      <c r="F8" s="8"/>
      <c r="H8" s="8"/>
    </row>
    <row r="9" spans="2:8" ht="12.75" customHeight="1" x14ac:dyDescent="0.25">
      <c r="B9" s="1" t="s">
        <v>0</v>
      </c>
      <c r="C9" s="1" t="s">
        <v>1</v>
      </c>
      <c r="D9" s="1"/>
      <c r="F9" s="8"/>
      <c r="H9" s="8"/>
    </row>
    <row r="10" spans="2:8" ht="12.75" customHeight="1" x14ac:dyDescent="0.25">
      <c r="F10" s="8"/>
      <c r="H10" s="8"/>
    </row>
    <row r="11" spans="2:8" ht="12.75" customHeight="1" x14ac:dyDescent="0.25">
      <c r="C11" s="5" t="s">
        <v>2</v>
      </c>
      <c r="D11" s="2" t="s">
        <v>3</v>
      </c>
      <c r="F11" s="8"/>
      <c r="H11" s="8"/>
    </row>
    <row r="12" spans="2:8" ht="12.75" customHeight="1" x14ac:dyDescent="0.25">
      <c r="C12" s="5"/>
      <c r="F12" s="8"/>
      <c r="H12" s="8"/>
    </row>
    <row r="13" spans="2:8" ht="12.75" customHeight="1" x14ac:dyDescent="0.25">
      <c r="C13" s="5"/>
      <c r="D13" s="2" t="s">
        <v>70</v>
      </c>
      <c r="F13" s="6">
        <v>360275.08</v>
      </c>
      <c r="H13" s="6">
        <v>477315.81</v>
      </c>
    </row>
    <row r="14" spans="2:8" ht="12.75" customHeight="1" x14ac:dyDescent="0.25">
      <c r="C14" s="5"/>
      <c r="D14" s="2" t="s">
        <v>69</v>
      </c>
      <c r="F14" s="7">
        <v>86868.2</v>
      </c>
      <c r="H14" s="7">
        <v>55564.88</v>
      </c>
    </row>
    <row r="15" spans="2:8" ht="12.75" customHeight="1" x14ac:dyDescent="0.25">
      <c r="C15" s="5"/>
      <c r="F15" s="9">
        <f>SUM(F13:F14)</f>
        <v>447143.28</v>
      </c>
      <c r="H15" s="9">
        <f>SUM(H13:H14)</f>
        <v>532880.68999999994</v>
      </c>
    </row>
    <row r="16" spans="2:8" ht="12.75" customHeight="1" x14ac:dyDescent="0.25">
      <c r="C16" s="5"/>
      <c r="F16" s="6"/>
      <c r="H16" s="6"/>
    </row>
    <row r="17" spans="3:9" ht="12.75" customHeight="1" x14ac:dyDescent="0.25">
      <c r="C17" s="5" t="s">
        <v>4</v>
      </c>
      <c r="D17" s="2" t="s">
        <v>7</v>
      </c>
      <c r="F17" s="6"/>
      <c r="H17" s="6"/>
    </row>
    <row r="18" spans="3:9" ht="12.75" customHeight="1" x14ac:dyDescent="0.25">
      <c r="C18" s="5"/>
      <c r="F18" s="6"/>
      <c r="H18" s="6"/>
    </row>
    <row r="19" spans="3:9" ht="12.75" customHeight="1" x14ac:dyDescent="0.25">
      <c r="C19" s="5"/>
      <c r="D19" s="4" t="s">
        <v>81</v>
      </c>
      <c r="E19" s="4"/>
      <c r="F19" s="6"/>
      <c r="H19" s="6"/>
    </row>
    <row r="20" spans="3:9" ht="12.75" customHeight="1" x14ac:dyDescent="0.25">
      <c r="C20" s="5"/>
      <c r="D20" s="4" t="s">
        <v>87</v>
      </c>
      <c r="E20" s="4"/>
      <c r="F20" s="6">
        <v>10926285.390000001</v>
      </c>
      <c r="H20" s="6">
        <v>11076551.710000001</v>
      </c>
    </row>
    <row r="21" spans="3:9" ht="12.75" customHeight="1" x14ac:dyDescent="0.25">
      <c r="C21" s="5"/>
      <c r="D21" s="4" t="s">
        <v>63</v>
      </c>
      <c r="F21" s="6">
        <v>1956750.1</v>
      </c>
      <c r="H21" s="6">
        <v>2140004.7000000002</v>
      </c>
    </row>
    <row r="22" spans="3:9" ht="12.75" customHeight="1" x14ac:dyDescent="0.25">
      <c r="C22" s="5"/>
      <c r="D22" s="2" t="s">
        <v>46</v>
      </c>
      <c r="F22" s="6">
        <v>3336674.7</v>
      </c>
      <c r="H22" s="6">
        <v>3673466.53</v>
      </c>
    </row>
    <row r="23" spans="3:9" ht="12.75" customHeight="1" x14ac:dyDescent="0.25">
      <c r="C23" s="5"/>
      <c r="D23" s="2" t="s">
        <v>88</v>
      </c>
      <c r="F23" s="7">
        <v>3119524.34</v>
      </c>
      <c r="H23" s="7">
        <v>1087825.49</v>
      </c>
    </row>
    <row r="24" spans="3:9" ht="12.75" customHeight="1" x14ac:dyDescent="0.25">
      <c r="C24" s="5"/>
      <c r="F24" s="6">
        <f>SUM(F20:F23)</f>
        <v>19339234.530000001</v>
      </c>
      <c r="H24" s="6">
        <f>SUM(H20:H23)</f>
        <v>17977848.43</v>
      </c>
    </row>
    <row r="25" spans="3:9" ht="12.75" customHeight="1" x14ac:dyDescent="0.25">
      <c r="C25" s="5"/>
      <c r="F25" s="6"/>
      <c r="H25" s="6"/>
    </row>
    <row r="26" spans="3:9" ht="12.75" customHeight="1" x14ac:dyDescent="0.25">
      <c r="C26" s="5" t="s">
        <v>5</v>
      </c>
      <c r="D26" s="2" t="s">
        <v>6</v>
      </c>
      <c r="F26" s="6"/>
      <c r="H26" s="6"/>
    </row>
    <row r="27" spans="3:9" ht="12.75" customHeight="1" x14ac:dyDescent="0.25">
      <c r="C27" s="5"/>
      <c r="F27" s="6"/>
      <c r="H27" s="6"/>
    </row>
    <row r="28" spans="3:9" ht="12.75" customHeight="1" x14ac:dyDescent="0.25">
      <c r="C28" s="5"/>
      <c r="D28" s="2" t="s">
        <v>44</v>
      </c>
      <c r="F28" s="6">
        <v>35000</v>
      </c>
      <c r="H28" s="6">
        <v>35000</v>
      </c>
    </row>
    <row r="29" spans="3:9" ht="12.75" customHeight="1" x14ac:dyDescent="0.25">
      <c r="C29" s="5"/>
      <c r="D29" s="2" t="s">
        <v>71</v>
      </c>
      <c r="F29" s="7">
        <v>135087.28</v>
      </c>
      <c r="H29" s="7">
        <v>157010.82999999999</v>
      </c>
    </row>
    <row r="30" spans="3:9" ht="12.75" customHeight="1" x14ac:dyDescent="0.25">
      <c r="C30" s="5"/>
      <c r="F30" s="36">
        <f>SUM(F28:F29)</f>
        <v>170087.28</v>
      </c>
      <c r="H30" s="36">
        <f>SUM(H28:H29)</f>
        <v>192010.83</v>
      </c>
    </row>
    <row r="31" spans="3:9" ht="12.75" customHeight="1" x14ac:dyDescent="0.25">
      <c r="C31" s="5"/>
      <c r="F31" s="6"/>
      <c r="H31" s="6"/>
    </row>
    <row r="32" spans="3:9" ht="12.75" customHeight="1" x14ac:dyDescent="0.25">
      <c r="C32" s="5"/>
      <c r="D32" s="1" t="s">
        <v>49</v>
      </c>
      <c r="F32" s="6">
        <f>F15+F24+F30</f>
        <v>19956465.090000004</v>
      </c>
      <c r="H32" s="6">
        <f>H15+H24+H30</f>
        <v>18702739.949999999</v>
      </c>
      <c r="I32" s="1"/>
    </row>
    <row r="33" spans="2:12" ht="12.75" customHeight="1" x14ac:dyDescent="0.25">
      <c r="F33" s="12"/>
      <c r="G33" s="10"/>
      <c r="H33" s="12"/>
      <c r="I33" s="1"/>
    </row>
    <row r="34" spans="2:12" s="1" customFormat="1" ht="12.75" customHeight="1" x14ac:dyDescent="0.25">
      <c r="B34" s="1" t="s">
        <v>8</v>
      </c>
      <c r="C34" s="1" t="s">
        <v>9</v>
      </c>
      <c r="F34" s="12"/>
      <c r="G34" s="10"/>
      <c r="H34" s="12"/>
    </row>
    <row r="35" spans="2:12" ht="12.75" customHeight="1" x14ac:dyDescent="0.25">
      <c r="F35" s="6"/>
      <c r="H35" s="6"/>
      <c r="L35" s="4"/>
    </row>
    <row r="36" spans="2:12" ht="12.75" customHeight="1" x14ac:dyDescent="0.25">
      <c r="C36" s="5" t="s">
        <v>2</v>
      </c>
      <c r="D36" s="2" t="s">
        <v>10</v>
      </c>
      <c r="F36" s="6"/>
      <c r="H36" s="6"/>
    </row>
    <row r="37" spans="2:12" ht="12.75" customHeight="1" x14ac:dyDescent="0.25">
      <c r="C37" s="5"/>
      <c r="F37" s="6"/>
      <c r="H37" s="6"/>
    </row>
    <row r="38" spans="2:12" ht="12.75" customHeight="1" x14ac:dyDescent="0.25">
      <c r="C38" s="5"/>
      <c r="D38" s="2" t="s">
        <v>113</v>
      </c>
      <c r="F38" s="7">
        <v>4166889.75</v>
      </c>
      <c r="H38" s="7">
        <v>1407577.77</v>
      </c>
      <c r="I38" s="4"/>
      <c r="J38" s="4"/>
    </row>
    <row r="39" spans="2:12" ht="12.75" customHeight="1" x14ac:dyDescent="0.25">
      <c r="C39" s="5"/>
      <c r="F39" s="6">
        <f>SUM(F38:F38)</f>
        <v>4166889.75</v>
      </c>
      <c r="H39" s="6">
        <f>SUM(H38:H38)</f>
        <v>1407577.77</v>
      </c>
    </row>
    <row r="40" spans="2:12" ht="12.75" customHeight="1" x14ac:dyDescent="0.25">
      <c r="C40" s="5"/>
      <c r="F40" s="6"/>
      <c r="H40" s="6"/>
    </row>
    <row r="41" spans="2:12" ht="12.75" customHeight="1" x14ac:dyDescent="0.25">
      <c r="C41" s="5" t="s">
        <v>4</v>
      </c>
      <c r="D41" s="2" t="s">
        <v>47</v>
      </c>
      <c r="F41" s="6"/>
      <c r="H41" s="6"/>
    </row>
    <row r="42" spans="2:12" ht="12.75" customHeight="1" x14ac:dyDescent="0.25">
      <c r="C42" s="5"/>
      <c r="F42" s="6"/>
      <c r="H42" s="6"/>
    </row>
    <row r="43" spans="2:12" ht="12.75" customHeight="1" x14ac:dyDescent="0.25">
      <c r="C43" s="5"/>
      <c r="D43" s="4" t="s">
        <v>48</v>
      </c>
      <c r="F43" s="6">
        <v>1018833.7</v>
      </c>
      <c r="H43" s="6">
        <v>979550.16</v>
      </c>
    </row>
    <row r="44" spans="2:12" ht="12.75" customHeight="1" x14ac:dyDescent="0.25">
      <c r="C44" s="5"/>
      <c r="D44" s="4" t="s">
        <v>83</v>
      </c>
      <c r="F44" s="6"/>
      <c r="H44" s="6"/>
    </row>
    <row r="45" spans="2:12" ht="12.75" customHeight="1" x14ac:dyDescent="0.25">
      <c r="C45" s="5"/>
      <c r="D45" s="4" t="s">
        <v>94</v>
      </c>
      <c r="F45" s="6"/>
      <c r="H45" s="6"/>
    </row>
    <row r="46" spans="2:12" ht="12.75" customHeight="1" x14ac:dyDescent="0.25">
      <c r="C46" s="5"/>
      <c r="D46" s="4" t="s">
        <v>82</v>
      </c>
      <c r="F46" s="6">
        <v>16500.169999999998</v>
      </c>
      <c r="H46" s="6">
        <v>181350.13</v>
      </c>
    </row>
    <row r="47" spans="2:12" ht="12.75" customHeight="1" x14ac:dyDescent="0.25">
      <c r="C47" s="5"/>
      <c r="D47" s="4" t="s">
        <v>83</v>
      </c>
      <c r="F47" s="6"/>
      <c r="H47" s="6"/>
    </row>
    <row r="48" spans="2:12" ht="12.75" customHeight="1" x14ac:dyDescent="0.25">
      <c r="C48" s="5"/>
      <c r="D48" s="4" t="s">
        <v>94</v>
      </c>
      <c r="F48" s="6"/>
      <c r="H48" s="6"/>
    </row>
    <row r="49" spans="2:11" ht="12.75" customHeight="1" x14ac:dyDescent="0.25">
      <c r="C49" s="5"/>
      <c r="D49" s="4" t="s">
        <v>72</v>
      </c>
      <c r="E49" s="4"/>
      <c r="F49" s="9">
        <v>1069342.6599999999</v>
      </c>
      <c r="H49" s="9">
        <v>940157.79</v>
      </c>
    </row>
    <row r="50" spans="2:11" ht="12.75" customHeight="1" x14ac:dyDescent="0.25">
      <c r="C50" s="5"/>
      <c r="D50" s="4" t="s">
        <v>83</v>
      </c>
      <c r="E50" s="4"/>
      <c r="F50" s="9"/>
      <c r="H50" s="9"/>
    </row>
    <row r="51" spans="2:11" ht="12.75" customHeight="1" x14ac:dyDescent="0.25">
      <c r="C51" s="5"/>
      <c r="D51" s="4" t="s">
        <v>121</v>
      </c>
      <c r="E51" s="4"/>
      <c r="F51" s="9"/>
      <c r="H51" s="9"/>
    </row>
    <row r="52" spans="2:11" ht="12.75" customHeight="1" x14ac:dyDescent="0.25">
      <c r="C52" s="5"/>
      <c r="D52" s="4"/>
      <c r="E52" s="4"/>
      <c r="F52" s="35">
        <f>SUM(F43:F49)</f>
        <v>2104676.5299999998</v>
      </c>
      <c r="H52" s="35">
        <f>SUM(H43:H49)</f>
        <v>2101058.08</v>
      </c>
    </row>
    <row r="53" spans="2:11" ht="12.75" customHeight="1" x14ac:dyDescent="0.25">
      <c r="C53" s="5"/>
      <c r="F53" s="6"/>
      <c r="H53" s="6"/>
    </row>
    <row r="54" spans="2:11" ht="12.75" customHeight="1" x14ac:dyDescent="0.25">
      <c r="C54" s="5" t="s">
        <v>5</v>
      </c>
      <c r="D54" s="4" t="s">
        <v>95</v>
      </c>
      <c r="F54" s="7">
        <v>32580048.199999999</v>
      </c>
      <c r="H54" s="7">
        <v>26864808.75</v>
      </c>
      <c r="K54" s="8"/>
    </row>
    <row r="55" spans="2:11" ht="12.75" customHeight="1" x14ac:dyDescent="0.25">
      <c r="C55" s="5"/>
      <c r="F55" s="6"/>
      <c r="H55" s="6"/>
    </row>
    <row r="56" spans="2:11" ht="12.75" customHeight="1" x14ac:dyDescent="0.25">
      <c r="D56" s="1" t="s">
        <v>50</v>
      </c>
      <c r="F56" s="6">
        <f>F39+F52+F54</f>
        <v>38851614.479999997</v>
      </c>
      <c r="H56" s="6">
        <f>H39+H52+H54</f>
        <v>30373444.600000001</v>
      </c>
    </row>
    <row r="57" spans="2:11" ht="12.75" customHeight="1" x14ac:dyDescent="0.25">
      <c r="F57" s="6"/>
      <c r="H57" s="6"/>
    </row>
    <row r="58" spans="2:11" s="1" customFormat="1" ht="12.75" customHeight="1" x14ac:dyDescent="0.25">
      <c r="B58" s="1" t="s">
        <v>11</v>
      </c>
      <c r="C58" s="1" t="s">
        <v>12</v>
      </c>
      <c r="F58" s="6">
        <v>249465.60000000001</v>
      </c>
      <c r="G58" s="10"/>
      <c r="H58" s="6">
        <v>281342.76</v>
      </c>
    </row>
    <row r="59" spans="2:11" ht="12.75" customHeight="1" x14ac:dyDescent="0.25">
      <c r="F59" s="7"/>
      <c r="H59" s="7"/>
    </row>
    <row r="60" spans="2:11" ht="12.75" customHeight="1" x14ac:dyDescent="0.25">
      <c r="F60" s="6"/>
      <c r="H60" s="6"/>
    </row>
    <row r="61" spans="2:11" ht="12.75" customHeight="1" x14ac:dyDescent="0.25">
      <c r="F61" s="6">
        <f>F32+F56+F58</f>
        <v>59057545.170000002</v>
      </c>
      <c r="H61" s="6">
        <f>H32+H56+H58</f>
        <v>49357527.309999995</v>
      </c>
    </row>
    <row r="62" spans="2:11" ht="12.75" customHeight="1" thickBot="1" x14ac:dyDescent="0.3">
      <c r="F62" s="41"/>
      <c r="H62" s="41"/>
    </row>
    <row r="63" spans="2:11" ht="12.75" customHeight="1" thickTop="1" x14ac:dyDescent="0.25">
      <c r="F63" s="4"/>
      <c r="H63" s="4"/>
    </row>
    <row r="64" spans="2:11" ht="12.75" customHeight="1" x14ac:dyDescent="0.25">
      <c r="D64" s="37"/>
      <c r="F64" s="34"/>
      <c r="H64" s="34"/>
    </row>
    <row r="67" spans="6:6" ht="12.75" customHeight="1" x14ac:dyDescent="0.25">
      <c r="F67" s="8"/>
    </row>
  </sheetData>
  <phoneticPr fontId="0" type="noConversion"/>
  <pageMargins left="0.98" right="0.54" top="0.98425196850393704" bottom="0.81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1:N73"/>
  <sheetViews>
    <sheetView topLeftCell="A28" workbookViewId="0">
      <selection activeCell="I10" sqref="I10"/>
    </sheetView>
  </sheetViews>
  <sheetFormatPr baseColWidth="10" defaultColWidth="11.5703125" defaultRowHeight="12.75" customHeight="1" x14ac:dyDescent="0.25"/>
  <cols>
    <col min="1" max="1" width="3.5703125" style="2" customWidth="1"/>
    <col min="2" max="2" width="4.85546875" style="2" customWidth="1"/>
    <col min="3" max="3" width="2.85546875" style="2" customWidth="1"/>
    <col min="4" max="4" width="52.42578125" style="2" customWidth="1"/>
    <col min="5" max="5" width="1.28515625" style="2" customWidth="1"/>
    <col min="6" max="6" width="13.5703125" style="4" customWidth="1"/>
    <col min="7" max="7" width="4.5703125" style="2" customWidth="1"/>
    <col min="8" max="8" width="13.5703125" style="2" customWidth="1"/>
    <col min="9" max="9" width="14.5703125" style="2" customWidth="1"/>
    <col min="10" max="10" width="15.7109375" style="2" customWidth="1"/>
    <col min="11" max="11" width="19.7109375" style="2" customWidth="1"/>
    <col min="12" max="13" width="11.5703125" style="2" customWidth="1"/>
    <col min="14" max="14" width="12.85546875" style="2" customWidth="1"/>
    <col min="15" max="16384" width="11.5703125" style="2"/>
  </cols>
  <sheetData>
    <row r="1" spans="2:10" ht="21" customHeight="1" x14ac:dyDescent="0.35">
      <c r="B1" s="33" t="s">
        <v>118</v>
      </c>
      <c r="E1" s="3"/>
      <c r="G1" s="4"/>
    </row>
    <row r="2" spans="2:10" ht="12.75" customHeight="1" x14ac:dyDescent="0.35">
      <c r="B2" s="14"/>
      <c r="E2" s="3"/>
      <c r="G2" s="4"/>
    </row>
    <row r="3" spans="2:10" s="18" customFormat="1" ht="15" customHeight="1" x14ac:dyDescent="0.3">
      <c r="B3" s="30" t="s">
        <v>45</v>
      </c>
      <c r="C3" s="31"/>
      <c r="D3" s="31"/>
      <c r="E3" s="31"/>
      <c r="F3" s="32"/>
      <c r="G3" s="32"/>
      <c r="H3" s="31"/>
    </row>
    <row r="4" spans="2:10" ht="12.75" customHeight="1" x14ac:dyDescent="0.25">
      <c r="G4" s="4"/>
    </row>
    <row r="5" spans="2:10" s="24" customFormat="1" ht="15" customHeight="1" x14ac:dyDescent="0.25">
      <c r="B5" s="23" t="s">
        <v>19</v>
      </c>
      <c r="F5" s="21"/>
      <c r="G5" s="21"/>
    </row>
    <row r="6" spans="2:10" ht="12.75" customHeight="1" x14ac:dyDescent="0.25">
      <c r="F6" s="20">
        <v>44926</v>
      </c>
      <c r="G6" s="21"/>
      <c r="H6" s="20">
        <v>44561</v>
      </c>
    </row>
    <row r="7" spans="2:10" ht="12.75" customHeight="1" x14ac:dyDescent="0.25">
      <c r="F7" s="42" t="s">
        <v>93</v>
      </c>
      <c r="G7" s="21"/>
      <c r="H7" s="42" t="s">
        <v>93</v>
      </c>
    </row>
    <row r="8" spans="2:10" ht="12.75" customHeight="1" x14ac:dyDescent="0.25">
      <c r="F8" s="6"/>
      <c r="H8" s="6"/>
    </row>
    <row r="9" spans="2:10" s="1" customFormat="1" ht="12.75" customHeight="1" x14ac:dyDescent="0.25">
      <c r="B9" s="1" t="s">
        <v>0</v>
      </c>
      <c r="C9" s="1" t="s">
        <v>13</v>
      </c>
      <c r="F9" s="12"/>
      <c r="H9" s="12"/>
    </row>
    <row r="10" spans="2:10" ht="12.75" customHeight="1" x14ac:dyDescent="0.25">
      <c r="F10" s="6"/>
      <c r="H10" s="6"/>
    </row>
    <row r="11" spans="2:10" ht="12.75" customHeight="1" x14ac:dyDescent="0.25">
      <c r="C11" s="5" t="s">
        <v>2</v>
      </c>
      <c r="D11" s="4" t="s">
        <v>92</v>
      </c>
      <c r="F11" s="6">
        <v>2000000</v>
      </c>
      <c r="H11" s="6">
        <v>2000000</v>
      </c>
    </row>
    <row r="12" spans="2:10" ht="12.75" customHeight="1" x14ac:dyDescent="0.25">
      <c r="C12" s="5"/>
      <c r="F12" s="6"/>
      <c r="H12" s="6"/>
    </row>
    <row r="13" spans="2:10" ht="12.75" customHeight="1" x14ac:dyDescent="0.25">
      <c r="C13" s="5" t="s">
        <v>4</v>
      </c>
      <c r="D13" s="2" t="s">
        <v>14</v>
      </c>
      <c r="F13" s="6"/>
      <c r="H13" s="6"/>
    </row>
    <row r="14" spans="2:10" ht="12.75" customHeight="1" x14ac:dyDescent="0.25">
      <c r="C14" s="5"/>
      <c r="D14" s="2" t="s">
        <v>51</v>
      </c>
      <c r="F14" s="6">
        <v>4532745.7</v>
      </c>
      <c r="H14" s="6">
        <v>4532745.7</v>
      </c>
      <c r="J14" s="8"/>
    </row>
    <row r="15" spans="2:10" ht="12.75" customHeight="1" x14ac:dyDescent="0.25">
      <c r="C15" s="5"/>
      <c r="F15" s="6"/>
      <c r="H15" s="6"/>
    </row>
    <row r="16" spans="2:10" ht="12.75" customHeight="1" x14ac:dyDescent="0.25">
      <c r="C16" s="5" t="s">
        <v>5</v>
      </c>
      <c r="D16" s="4" t="s">
        <v>52</v>
      </c>
      <c r="E16" s="4"/>
      <c r="F16" s="6">
        <v>6998102.2199999997</v>
      </c>
      <c r="G16" s="4"/>
      <c r="H16" s="6">
        <v>7014453.4699999997</v>
      </c>
      <c r="I16" s="8"/>
    </row>
    <row r="17" spans="2:10" ht="12.75" customHeight="1" x14ac:dyDescent="0.25">
      <c r="D17" s="4" t="s">
        <v>132</v>
      </c>
      <c r="E17" s="4"/>
      <c r="F17" s="6"/>
      <c r="G17" s="4"/>
      <c r="H17" s="6"/>
    </row>
    <row r="18" spans="2:10" ht="12.75" customHeight="1" x14ac:dyDescent="0.25">
      <c r="D18" s="4" t="s">
        <v>120</v>
      </c>
      <c r="F18" s="7"/>
      <c r="H18" s="7"/>
    </row>
    <row r="19" spans="2:10" ht="12.75" customHeight="1" x14ac:dyDescent="0.25">
      <c r="D19" s="4"/>
      <c r="F19" s="6"/>
      <c r="H19" s="6"/>
    </row>
    <row r="20" spans="2:10" ht="12.75" customHeight="1" x14ac:dyDescent="0.25">
      <c r="D20" s="10" t="s">
        <v>53</v>
      </c>
      <c r="F20" s="6">
        <f>F11+F14+F16</f>
        <v>13530847.92</v>
      </c>
      <c r="H20" s="6">
        <f>H11+H14+H16</f>
        <v>13547199.17</v>
      </c>
    </row>
    <row r="21" spans="2:10" ht="12.75" customHeight="1" x14ac:dyDescent="0.25">
      <c r="D21" s="4"/>
      <c r="F21" s="6"/>
      <c r="H21" s="6"/>
    </row>
    <row r="22" spans="2:10" ht="12.75" customHeight="1" x14ac:dyDescent="0.25">
      <c r="B22" s="1" t="s">
        <v>8</v>
      </c>
      <c r="C22" s="1" t="s">
        <v>114</v>
      </c>
      <c r="D22" s="4"/>
      <c r="F22" s="6">
        <v>1663697.88</v>
      </c>
      <c r="H22" s="6">
        <v>1663697.88</v>
      </c>
    </row>
    <row r="23" spans="2:10" ht="12.75" customHeight="1" x14ac:dyDescent="0.25">
      <c r="D23" s="4"/>
      <c r="F23" s="6"/>
      <c r="H23" s="6"/>
    </row>
    <row r="24" spans="2:10" ht="12.75" customHeight="1" x14ac:dyDescent="0.25">
      <c r="B24" s="1" t="s">
        <v>11</v>
      </c>
      <c r="C24" s="1" t="s">
        <v>68</v>
      </c>
      <c r="D24" s="4"/>
      <c r="F24" s="6">
        <v>7195847.4699999997</v>
      </c>
      <c r="H24" s="6">
        <v>5512093.9400000004</v>
      </c>
    </row>
    <row r="25" spans="2:10" ht="12.75" customHeight="1" x14ac:dyDescent="0.25">
      <c r="D25" s="4"/>
      <c r="F25" s="6"/>
      <c r="H25" s="6"/>
    </row>
    <row r="26" spans="2:10" s="1" customFormat="1" ht="12.75" customHeight="1" x14ac:dyDescent="0.25">
      <c r="B26" s="1" t="s">
        <v>17</v>
      </c>
      <c r="C26" s="1" t="s">
        <v>15</v>
      </c>
      <c r="D26" s="10"/>
      <c r="F26" s="12"/>
      <c r="H26" s="12"/>
    </row>
    <row r="27" spans="2:10" ht="12.75" customHeight="1" x14ac:dyDescent="0.25">
      <c r="D27" s="4"/>
      <c r="F27" s="6"/>
      <c r="H27" s="6"/>
    </row>
    <row r="28" spans="2:10" ht="12.75" customHeight="1" x14ac:dyDescent="0.25">
      <c r="C28" s="4"/>
      <c r="D28" s="4" t="s">
        <v>54</v>
      </c>
      <c r="E28" s="4"/>
      <c r="F28" s="6">
        <v>796501.88</v>
      </c>
      <c r="H28" s="6">
        <v>776834.85</v>
      </c>
    </row>
    <row r="29" spans="2:10" ht="12.75" customHeight="1" x14ac:dyDescent="0.25">
      <c r="C29" s="4"/>
      <c r="D29" s="4" t="s">
        <v>55</v>
      </c>
      <c r="E29" s="4"/>
      <c r="F29" s="7">
        <v>2366230.0299999998</v>
      </c>
      <c r="H29" s="7">
        <v>2143322.5099999998</v>
      </c>
    </row>
    <row r="30" spans="2:10" ht="12.75" customHeight="1" x14ac:dyDescent="0.25">
      <c r="D30" s="4"/>
      <c r="F30" s="6">
        <f>SUM(F28:F29)</f>
        <v>3162731.9099999997</v>
      </c>
      <c r="H30" s="6">
        <f>SUM(H28:H29)</f>
        <v>2920157.36</v>
      </c>
      <c r="J30" s="4"/>
    </row>
    <row r="31" spans="2:10" ht="12.75" customHeight="1" x14ac:dyDescent="0.25">
      <c r="D31" s="4"/>
      <c r="F31" s="6"/>
      <c r="H31" s="6"/>
      <c r="J31" s="6"/>
    </row>
    <row r="32" spans="2:10" s="1" customFormat="1" ht="12.75" customHeight="1" x14ac:dyDescent="0.25">
      <c r="B32" s="1" t="s">
        <v>64</v>
      </c>
      <c r="C32" s="1" t="s">
        <v>18</v>
      </c>
      <c r="D32" s="10"/>
      <c r="F32" s="12"/>
      <c r="H32" s="12"/>
      <c r="J32" s="40"/>
    </row>
    <row r="33" spans="4:11" s="1" customFormat="1" ht="12.75" customHeight="1" x14ac:dyDescent="0.25">
      <c r="D33" s="10"/>
      <c r="F33" s="12"/>
      <c r="H33" s="12"/>
      <c r="J33" s="6"/>
      <c r="K33" s="11"/>
    </row>
    <row r="34" spans="4:11" s="1" customFormat="1" ht="12.75" customHeight="1" x14ac:dyDescent="0.25">
      <c r="D34" s="4" t="s">
        <v>96</v>
      </c>
      <c r="F34" s="12"/>
      <c r="H34" s="12"/>
      <c r="I34" s="2"/>
      <c r="J34" s="6"/>
    </row>
    <row r="35" spans="4:11" s="1" customFormat="1" ht="12.75" customHeight="1" x14ac:dyDescent="0.25">
      <c r="D35" s="4" t="s">
        <v>122</v>
      </c>
      <c r="F35" s="12"/>
      <c r="H35" s="12"/>
      <c r="I35" s="8"/>
      <c r="J35" s="6"/>
      <c r="K35" s="8"/>
    </row>
    <row r="36" spans="4:11" s="1" customFormat="1" ht="12.75" customHeight="1" x14ac:dyDescent="0.25">
      <c r="D36" s="4" t="s">
        <v>97</v>
      </c>
      <c r="F36" s="12"/>
      <c r="H36" s="12"/>
      <c r="I36" s="2"/>
      <c r="J36" s="12"/>
      <c r="K36" s="8"/>
    </row>
    <row r="37" spans="4:11" s="1" customFormat="1" ht="12.75" customHeight="1" x14ac:dyDescent="0.25">
      <c r="D37" s="4" t="s">
        <v>123</v>
      </c>
      <c r="F37" s="12"/>
      <c r="H37" s="12"/>
      <c r="J37" s="12"/>
      <c r="K37" s="8"/>
    </row>
    <row r="38" spans="4:11" ht="12.75" customHeight="1" x14ac:dyDescent="0.25">
      <c r="D38" s="4"/>
      <c r="F38" s="6"/>
      <c r="H38" s="6"/>
      <c r="J38" s="6"/>
    </row>
    <row r="39" spans="4:11" ht="12.75" customHeight="1" x14ac:dyDescent="0.25">
      <c r="D39" s="4" t="s">
        <v>56</v>
      </c>
      <c r="F39" s="6">
        <v>1999950.39</v>
      </c>
      <c r="H39" s="6">
        <v>1939993.08</v>
      </c>
      <c r="I39" s="8"/>
      <c r="J39" s="6"/>
    </row>
    <row r="40" spans="4:11" ht="12.75" customHeight="1" x14ac:dyDescent="0.25">
      <c r="D40" s="4" t="s">
        <v>84</v>
      </c>
      <c r="F40" s="6"/>
      <c r="H40" s="6"/>
      <c r="J40" s="6"/>
    </row>
    <row r="41" spans="4:11" ht="12.75" customHeight="1" x14ac:dyDescent="0.25">
      <c r="D41" s="4" t="s">
        <v>124</v>
      </c>
      <c r="F41" s="6"/>
      <c r="H41" s="6"/>
      <c r="J41" s="6"/>
    </row>
    <row r="42" spans="4:11" ht="12.75" customHeight="1" x14ac:dyDescent="0.25">
      <c r="D42" s="4" t="s">
        <v>85</v>
      </c>
      <c r="F42" s="6"/>
      <c r="H42" s="6"/>
      <c r="J42" s="6"/>
    </row>
    <row r="43" spans="4:11" ht="12.75" customHeight="1" x14ac:dyDescent="0.25">
      <c r="D43" s="4" t="s">
        <v>125</v>
      </c>
      <c r="F43" s="6"/>
      <c r="H43" s="6"/>
      <c r="J43" s="6"/>
    </row>
    <row r="44" spans="4:11" ht="12.75" customHeight="1" x14ac:dyDescent="0.25">
      <c r="D44" s="4" t="s">
        <v>57</v>
      </c>
      <c r="E44" s="4"/>
      <c r="F44" s="6">
        <v>5625906.5300000003</v>
      </c>
      <c r="G44" s="4"/>
      <c r="H44" s="6">
        <v>4114286.53</v>
      </c>
      <c r="I44" s="8"/>
      <c r="J44" s="6"/>
    </row>
    <row r="45" spans="4:11" ht="12.75" customHeight="1" x14ac:dyDescent="0.25">
      <c r="D45" s="4" t="s">
        <v>84</v>
      </c>
      <c r="E45" s="4"/>
      <c r="F45" s="6"/>
      <c r="G45" s="4"/>
      <c r="H45" s="6"/>
      <c r="J45" s="6"/>
    </row>
    <row r="46" spans="4:11" ht="12.75" customHeight="1" x14ac:dyDescent="0.25">
      <c r="D46" s="4" t="s">
        <v>126</v>
      </c>
      <c r="E46" s="4"/>
      <c r="F46" s="6"/>
      <c r="G46" s="4"/>
      <c r="H46" s="6"/>
      <c r="J46" s="6"/>
    </row>
    <row r="47" spans="4:11" ht="12.75" customHeight="1" x14ac:dyDescent="0.25">
      <c r="D47" s="4" t="s">
        <v>85</v>
      </c>
      <c r="E47" s="4"/>
      <c r="F47" s="6"/>
      <c r="G47" s="4"/>
      <c r="H47" s="6"/>
      <c r="J47" s="6"/>
    </row>
    <row r="48" spans="4:11" ht="12.75" customHeight="1" x14ac:dyDescent="0.25">
      <c r="D48" s="4" t="s">
        <v>127</v>
      </c>
      <c r="E48" s="4"/>
      <c r="F48" s="6"/>
      <c r="G48" s="4"/>
      <c r="H48" s="6"/>
      <c r="J48" s="6"/>
    </row>
    <row r="49" spans="2:14" ht="12.75" customHeight="1" x14ac:dyDescent="0.25">
      <c r="D49" s="4" t="s">
        <v>73</v>
      </c>
      <c r="E49" s="4"/>
      <c r="F49" s="9">
        <v>1542388.25</v>
      </c>
      <c r="G49" s="4"/>
      <c r="H49" s="9">
        <v>1202829.8400000001</v>
      </c>
      <c r="I49" s="8"/>
      <c r="J49" s="6"/>
      <c r="L49" s="9"/>
      <c r="N49" s="6"/>
    </row>
    <row r="50" spans="2:14" ht="12.75" customHeight="1" x14ac:dyDescent="0.25">
      <c r="D50" s="4" t="s">
        <v>84</v>
      </c>
      <c r="F50" s="6"/>
      <c r="H50" s="6"/>
      <c r="J50" s="6"/>
      <c r="N50" s="6"/>
    </row>
    <row r="51" spans="2:14" ht="12.75" customHeight="1" x14ac:dyDescent="0.25">
      <c r="D51" s="4" t="s">
        <v>129</v>
      </c>
      <c r="F51" s="6"/>
      <c r="H51" s="6"/>
      <c r="J51" s="6"/>
      <c r="N51" s="6"/>
    </row>
    <row r="52" spans="2:14" ht="12.75" customHeight="1" x14ac:dyDescent="0.25">
      <c r="D52" s="4" t="s">
        <v>85</v>
      </c>
      <c r="F52" s="6"/>
      <c r="H52" s="6"/>
      <c r="J52" s="6"/>
      <c r="N52" s="6"/>
    </row>
    <row r="53" spans="2:14" ht="12.75" customHeight="1" x14ac:dyDescent="0.25">
      <c r="D53" s="4" t="s">
        <v>128</v>
      </c>
      <c r="F53" s="6"/>
      <c r="H53" s="6"/>
      <c r="J53" s="6"/>
      <c r="N53" s="6"/>
    </row>
    <row r="54" spans="2:14" ht="12.75" customHeight="1" x14ac:dyDescent="0.25">
      <c r="D54" s="4" t="s">
        <v>130</v>
      </c>
      <c r="F54" s="6"/>
      <c r="H54" s="6"/>
      <c r="J54" s="6"/>
      <c r="N54" s="6"/>
    </row>
    <row r="55" spans="2:14" ht="12.75" customHeight="1" x14ac:dyDescent="0.25">
      <c r="D55" s="4" t="s">
        <v>86</v>
      </c>
      <c r="F55" s="6"/>
      <c r="H55" s="6"/>
      <c r="J55" s="6"/>
      <c r="N55" s="6"/>
    </row>
    <row r="56" spans="2:14" ht="12.75" customHeight="1" x14ac:dyDescent="0.25">
      <c r="D56" s="4" t="s">
        <v>131</v>
      </c>
      <c r="F56" s="9"/>
      <c r="H56" s="9"/>
      <c r="J56" s="6"/>
      <c r="N56" s="6"/>
    </row>
    <row r="57" spans="2:14" ht="12.75" customHeight="1" x14ac:dyDescent="0.25">
      <c r="D57" s="4"/>
      <c r="F57" s="35">
        <f>SUM(F39:F56)</f>
        <v>9168245.1699999999</v>
      </c>
      <c r="G57" s="4"/>
      <c r="H57" s="35">
        <f>SUM(H39:H56)</f>
        <v>7257109.4499999993</v>
      </c>
      <c r="I57" s="8"/>
      <c r="J57" s="6"/>
      <c r="N57" s="6"/>
    </row>
    <row r="58" spans="2:14" ht="12.75" customHeight="1" x14ac:dyDescent="0.25">
      <c r="F58" s="6"/>
      <c r="H58" s="6"/>
      <c r="J58" s="4"/>
      <c r="N58" s="6"/>
    </row>
    <row r="59" spans="2:14" s="1" customFormat="1" ht="12.75" customHeight="1" x14ac:dyDescent="0.25">
      <c r="B59" s="1" t="s">
        <v>115</v>
      </c>
      <c r="C59" s="1" t="s">
        <v>42</v>
      </c>
      <c r="F59" s="6">
        <v>24336174.82</v>
      </c>
      <c r="H59" s="6">
        <v>18457269.510000002</v>
      </c>
      <c r="J59" s="10"/>
      <c r="N59" s="12"/>
    </row>
    <row r="60" spans="2:14" ht="12.75" customHeight="1" x14ac:dyDescent="0.25">
      <c r="F60" s="7"/>
      <c r="H60" s="7"/>
      <c r="J60" s="4"/>
    </row>
    <row r="61" spans="2:14" ht="12.75" customHeight="1" x14ac:dyDescent="0.25">
      <c r="F61" s="6"/>
      <c r="H61" s="6"/>
    </row>
    <row r="62" spans="2:14" ht="12.75" customHeight="1" x14ac:dyDescent="0.25">
      <c r="F62" s="6">
        <f>F20+F22+F24+F30+F57+F59</f>
        <v>59057545.170000002</v>
      </c>
      <c r="H62" s="6">
        <f>H20+H22+H24+H30+H57+H59</f>
        <v>49357527.310000002</v>
      </c>
    </row>
    <row r="63" spans="2:14" ht="12.75" customHeight="1" thickBot="1" x14ac:dyDescent="0.3">
      <c r="F63" s="41"/>
      <c r="H63" s="41"/>
    </row>
    <row r="64" spans="2:14" ht="12.75" customHeight="1" thickTop="1" x14ac:dyDescent="0.25"/>
    <row r="65" spans="6:12" ht="12.75" customHeight="1" x14ac:dyDescent="0.25">
      <c r="F65" s="43"/>
      <c r="H65" s="34"/>
    </row>
    <row r="66" spans="6:12" ht="12.75" customHeight="1" x14ac:dyDescent="0.25">
      <c r="F66" s="6"/>
      <c r="H66" s="8"/>
    </row>
    <row r="70" spans="6:12" ht="12.75" customHeight="1" x14ac:dyDescent="0.25">
      <c r="L70" s="6"/>
    </row>
    <row r="71" spans="6:12" ht="12.75" customHeight="1" x14ac:dyDescent="0.25">
      <c r="L71" s="6"/>
    </row>
    <row r="72" spans="6:12" ht="12.75" customHeight="1" x14ac:dyDescent="0.25">
      <c r="L72" s="6"/>
    </row>
    <row r="73" spans="6:12" ht="12.75" customHeight="1" x14ac:dyDescent="0.25">
      <c r="L73" s="6"/>
    </row>
  </sheetData>
  <phoneticPr fontId="0" type="noConversion"/>
  <pageMargins left="0.96" right="0.47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74"/>
  <sheetViews>
    <sheetView topLeftCell="A40" workbookViewId="0">
      <selection activeCell="C74" sqref="C74"/>
    </sheetView>
  </sheetViews>
  <sheetFormatPr baseColWidth="10" defaultColWidth="11.5703125" defaultRowHeight="12.75" customHeight="1" x14ac:dyDescent="0.25"/>
  <cols>
    <col min="1" max="1" width="3.5703125" style="2" customWidth="1"/>
    <col min="2" max="2" width="4" style="2" customWidth="1"/>
    <col min="3" max="3" width="55.42578125" style="2" customWidth="1"/>
    <col min="4" max="4" width="9.42578125" style="2" customWidth="1"/>
    <col min="5" max="5" width="14.140625" style="2" customWidth="1"/>
    <col min="6" max="6" width="4.5703125" style="2" customWidth="1"/>
    <col min="7" max="7" width="14.140625" style="2" customWidth="1"/>
    <col min="8" max="8" width="7" style="2" customWidth="1"/>
    <col min="9" max="16384" width="11.5703125" style="2"/>
  </cols>
  <sheetData>
    <row r="1" spans="1:7" ht="21" customHeight="1" x14ac:dyDescent="0.35">
      <c r="A1" s="14"/>
      <c r="B1" s="14" t="s">
        <v>119</v>
      </c>
      <c r="D1" s="3"/>
      <c r="F1" s="4"/>
    </row>
    <row r="2" spans="1:7" ht="12.75" customHeight="1" x14ac:dyDescent="0.35">
      <c r="A2" s="14"/>
      <c r="D2" s="3"/>
      <c r="F2" s="4"/>
    </row>
    <row r="3" spans="1:7" s="28" customFormat="1" ht="15" customHeight="1" x14ac:dyDescent="0.35">
      <c r="A3" s="14"/>
      <c r="B3" s="30" t="s">
        <v>45</v>
      </c>
      <c r="C3" s="31"/>
      <c r="D3" s="31"/>
      <c r="E3" s="31"/>
      <c r="F3" s="32"/>
      <c r="G3" s="31"/>
    </row>
    <row r="4" spans="1:7" s="28" customFormat="1" ht="15" customHeight="1" x14ac:dyDescent="0.3">
      <c r="A4" s="27"/>
      <c r="F4" s="29"/>
    </row>
    <row r="5" spans="1:7" ht="12.75" customHeight="1" x14ac:dyDescent="0.25">
      <c r="B5" s="4"/>
      <c r="C5" s="4"/>
      <c r="E5" s="13">
        <v>2022</v>
      </c>
      <c r="F5" s="21"/>
      <c r="G5" s="13">
        <v>2021</v>
      </c>
    </row>
    <row r="6" spans="1:7" ht="12.75" customHeight="1" x14ac:dyDescent="0.25">
      <c r="B6" s="4"/>
      <c r="C6" s="4"/>
      <c r="E6" s="22" t="s">
        <v>93</v>
      </c>
      <c r="F6" s="21"/>
      <c r="G6" s="22" t="s">
        <v>93</v>
      </c>
    </row>
    <row r="7" spans="1:7" ht="12.75" customHeight="1" x14ac:dyDescent="0.25">
      <c r="B7" s="4"/>
      <c r="C7" s="4"/>
      <c r="E7" s="25"/>
      <c r="F7" s="26"/>
      <c r="G7" s="25"/>
    </row>
    <row r="8" spans="1:7" ht="12.75" customHeight="1" x14ac:dyDescent="0.25">
      <c r="B8" s="4" t="s">
        <v>16</v>
      </c>
      <c r="C8" s="4" t="s">
        <v>21</v>
      </c>
      <c r="D8" s="4"/>
      <c r="E8" s="6">
        <v>4222585.71</v>
      </c>
      <c r="F8" s="6"/>
      <c r="G8" s="6">
        <v>4428342.38</v>
      </c>
    </row>
    <row r="9" spans="1:7" ht="12.75" customHeight="1" x14ac:dyDescent="0.25">
      <c r="B9" s="4"/>
      <c r="C9" s="4"/>
      <c r="D9" s="4"/>
      <c r="E9" s="6"/>
      <c r="F9" s="6"/>
      <c r="G9" s="6"/>
    </row>
    <row r="10" spans="1:7" ht="12.75" customHeight="1" x14ac:dyDescent="0.25">
      <c r="B10" s="4" t="s">
        <v>35</v>
      </c>
      <c r="C10" s="4" t="s">
        <v>58</v>
      </c>
      <c r="D10" s="4"/>
      <c r="E10" s="6">
        <v>33180761.420000002</v>
      </c>
      <c r="F10" s="6"/>
      <c r="G10" s="6">
        <v>29497326.629999999</v>
      </c>
    </row>
    <row r="11" spans="1:7" ht="12.75" customHeight="1" x14ac:dyDescent="0.25">
      <c r="B11" s="4"/>
      <c r="C11" s="4"/>
      <c r="D11" s="4"/>
      <c r="E11" s="6"/>
      <c r="F11" s="6"/>
      <c r="G11" s="6"/>
    </row>
    <row r="12" spans="1:7" ht="12.75" customHeight="1" x14ac:dyDescent="0.25">
      <c r="B12" s="4" t="s">
        <v>74</v>
      </c>
      <c r="C12" s="4" t="s">
        <v>75</v>
      </c>
      <c r="D12" s="4"/>
      <c r="E12" s="6">
        <v>2334136.17</v>
      </c>
      <c r="F12" s="6"/>
      <c r="G12" s="6">
        <v>816262.81</v>
      </c>
    </row>
    <row r="13" spans="1:7" ht="12.75" customHeight="1" x14ac:dyDescent="0.25">
      <c r="B13" s="4"/>
      <c r="C13" s="4"/>
      <c r="D13" s="4"/>
      <c r="E13" s="6"/>
      <c r="F13" s="6"/>
      <c r="G13" s="6"/>
    </row>
    <row r="14" spans="1:7" ht="12.75" customHeight="1" x14ac:dyDescent="0.25">
      <c r="B14" s="4" t="s">
        <v>43</v>
      </c>
      <c r="C14" s="4" t="s">
        <v>65</v>
      </c>
      <c r="D14" s="4"/>
      <c r="E14" s="6"/>
      <c r="F14" s="6"/>
      <c r="G14" s="6"/>
    </row>
    <row r="15" spans="1:7" ht="12.75" customHeight="1" x14ac:dyDescent="0.25">
      <c r="B15" s="4"/>
      <c r="C15" s="4" t="s">
        <v>76</v>
      </c>
      <c r="D15" s="4"/>
      <c r="E15" s="6"/>
      <c r="F15" s="6"/>
      <c r="G15" s="6"/>
    </row>
    <row r="16" spans="1:7" ht="12.75" customHeight="1" x14ac:dyDescent="0.25">
      <c r="B16" s="4"/>
      <c r="C16" s="2" t="s">
        <v>105</v>
      </c>
      <c r="D16" s="4"/>
      <c r="E16" s="6">
        <v>182441.48</v>
      </c>
      <c r="F16" s="6"/>
      <c r="G16" s="6">
        <v>606477.5</v>
      </c>
    </row>
    <row r="17" spans="1:11" ht="12.75" customHeight="1" x14ac:dyDescent="0.25">
      <c r="B17" s="4"/>
      <c r="C17" s="4" t="s">
        <v>34</v>
      </c>
      <c r="D17" s="4"/>
      <c r="E17" s="6">
        <v>37246.86</v>
      </c>
      <c r="F17" s="6"/>
      <c r="G17" s="6">
        <v>32775.74</v>
      </c>
    </row>
    <row r="18" spans="1:11" ht="12.75" customHeight="1" x14ac:dyDescent="0.25">
      <c r="B18" s="4"/>
      <c r="C18" s="4" t="s">
        <v>77</v>
      </c>
      <c r="D18" s="4"/>
      <c r="E18" s="7">
        <v>512206.79</v>
      </c>
      <c r="F18" s="6"/>
      <c r="G18" s="7">
        <v>409898.85</v>
      </c>
    </row>
    <row r="19" spans="1:11" ht="12.75" customHeight="1" x14ac:dyDescent="0.25">
      <c r="B19" s="4"/>
      <c r="C19" s="4"/>
      <c r="D19" s="4"/>
      <c r="E19" s="6">
        <f>SUM(E16:E18)</f>
        <v>731895.13</v>
      </c>
      <c r="F19" s="6"/>
      <c r="G19" s="6">
        <f>SUM(G16:G18)</f>
        <v>1049152.0899999999</v>
      </c>
    </row>
    <row r="20" spans="1:11" ht="12.75" customHeight="1" x14ac:dyDescent="0.25">
      <c r="B20" s="4"/>
      <c r="C20" s="4"/>
      <c r="D20" s="4"/>
      <c r="E20" s="6"/>
      <c r="F20" s="6"/>
      <c r="G20" s="6"/>
    </row>
    <row r="21" spans="1:11" ht="12.75" customHeight="1" x14ac:dyDescent="0.25">
      <c r="B21" s="4" t="s">
        <v>36</v>
      </c>
      <c r="C21" s="4" t="s">
        <v>78</v>
      </c>
      <c r="D21" s="4"/>
      <c r="E21" s="6"/>
      <c r="F21" s="6"/>
      <c r="G21" s="6"/>
    </row>
    <row r="22" spans="1:11" ht="12.75" customHeight="1" x14ac:dyDescent="0.25">
      <c r="B22" s="4"/>
      <c r="C22" s="4" t="s">
        <v>37</v>
      </c>
      <c r="D22" s="4"/>
      <c r="E22" s="6">
        <v>-429476.37</v>
      </c>
      <c r="F22" s="6"/>
      <c r="G22" s="6">
        <v>-304478.94</v>
      </c>
    </row>
    <row r="23" spans="1:11" ht="12.75" customHeight="1" x14ac:dyDescent="0.25">
      <c r="B23" s="4"/>
      <c r="C23" s="4" t="s">
        <v>38</v>
      </c>
      <c r="D23" s="4"/>
      <c r="E23" s="7">
        <v>-15073387.439999999</v>
      </c>
      <c r="F23" s="6"/>
      <c r="G23" s="7">
        <v>-11840693.26</v>
      </c>
    </row>
    <row r="24" spans="1:11" ht="12.75" customHeight="1" x14ac:dyDescent="0.25">
      <c r="B24" s="4"/>
      <c r="C24" s="4"/>
      <c r="D24" s="4"/>
      <c r="E24" s="6">
        <f>SUM(E22:E23)</f>
        <v>-15502863.809999999</v>
      </c>
      <c r="F24" s="6"/>
      <c r="G24" s="6">
        <f>SUM(G22:G23)</f>
        <v>-12145172.199999999</v>
      </c>
    </row>
    <row r="25" spans="1:11" ht="12.75" customHeight="1" x14ac:dyDescent="0.25">
      <c r="B25" s="4"/>
      <c r="C25" s="4"/>
      <c r="D25" s="4"/>
      <c r="E25" s="6"/>
      <c r="F25" s="6"/>
      <c r="G25" s="6"/>
    </row>
    <row r="26" spans="1:11" s="4" customFormat="1" ht="12.75" customHeight="1" x14ac:dyDescent="0.25">
      <c r="A26" s="2"/>
      <c r="B26" s="4" t="s">
        <v>39</v>
      </c>
      <c r="C26" s="4" t="s">
        <v>22</v>
      </c>
      <c r="E26" s="6"/>
      <c r="F26" s="6"/>
      <c r="G26" s="6"/>
    </row>
    <row r="27" spans="1:11" s="4" customFormat="1" ht="12.75" customHeight="1" x14ac:dyDescent="0.25">
      <c r="C27" s="4" t="s">
        <v>40</v>
      </c>
      <c r="E27" s="6">
        <v>-1573535.95</v>
      </c>
      <c r="F27" s="6"/>
      <c r="G27" s="6">
        <v>-1505440.75</v>
      </c>
      <c r="J27" s="6"/>
      <c r="K27" s="6"/>
    </row>
    <row r="28" spans="1:11" s="4" customFormat="1" ht="12.75" customHeight="1" x14ac:dyDescent="0.25">
      <c r="C28" s="4" t="s">
        <v>41</v>
      </c>
      <c r="E28" s="6">
        <v>-11029228.9</v>
      </c>
      <c r="F28" s="6"/>
      <c r="G28" s="6">
        <v>-10654327.199999999</v>
      </c>
      <c r="J28" s="6"/>
      <c r="K28" s="6"/>
    </row>
    <row r="29" spans="1:11" s="4" customFormat="1" ht="12.75" customHeight="1" x14ac:dyDescent="0.25">
      <c r="C29" s="4" t="s">
        <v>91</v>
      </c>
      <c r="E29" s="6"/>
      <c r="F29" s="6"/>
      <c r="G29" s="6"/>
      <c r="J29" s="6"/>
      <c r="K29" s="6"/>
    </row>
    <row r="30" spans="1:11" s="4" customFormat="1" ht="12.75" customHeight="1" x14ac:dyDescent="0.25">
      <c r="C30" s="4" t="s">
        <v>106</v>
      </c>
      <c r="E30" s="6">
        <v>-21110.93</v>
      </c>
      <c r="F30" s="6"/>
      <c r="G30" s="6">
        <v>-21079.97</v>
      </c>
      <c r="J30" s="6"/>
    </row>
    <row r="31" spans="1:11" s="4" customFormat="1" ht="12.75" customHeight="1" x14ac:dyDescent="0.25">
      <c r="C31" s="4" t="s">
        <v>89</v>
      </c>
      <c r="E31" s="6"/>
      <c r="F31" s="6"/>
      <c r="G31" s="6"/>
    </row>
    <row r="32" spans="1:11" s="4" customFormat="1" ht="12.75" customHeight="1" x14ac:dyDescent="0.25">
      <c r="C32" s="4" t="s">
        <v>98</v>
      </c>
      <c r="E32" s="6">
        <v>-227124.44</v>
      </c>
      <c r="F32" s="6"/>
      <c r="G32" s="6">
        <v>-205642.28</v>
      </c>
    </row>
    <row r="33" spans="1:11" s="4" customFormat="1" ht="12.75" customHeight="1" x14ac:dyDescent="0.25">
      <c r="C33" s="4" t="s">
        <v>90</v>
      </c>
      <c r="E33" s="6"/>
      <c r="F33" s="6"/>
      <c r="G33" s="6"/>
    </row>
    <row r="34" spans="1:11" s="4" customFormat="1" ht="12.75" customHeight="1" x14ac:dyDescent="0.25">
      <c r="C34" s="4" t="s">
        <v>99</v>
      </c>
      <c r="E34" s="7">
        <v>-3359702.76</v>
      </c>
      <c r="F34" s="6"/>
      <c r="G34" s="7">
        <v>-3332891.97</v>
      </c>
    </row>
    <row r="35" spans="1:11" ht="12.75" customHeight="1" x14ac:dyDescent="0.25">
      <c r="A35" s="4"/>
      <c r="B35" s="4"/>
      <c r="C35" s="4"/>
      <c r="D35" s="4"/>
      <c r="E35" s="6">
        <f>SUM(E27:E34)</f>
        <v>-16210702.979999999</v>
      </c>
      <c r="F35" s="6"/>
      <c r="G35" s="6">
        <f>SUM(G27:G34)</f>
        <v>-15719382.17</v>
      </c>
    </row>
    <row r="36" spans="1:11" ht="12.75" customHeight="1" x14ac:dyDescent="0.25">
      <c r="B36" s="4"/>
      <c r="C36" s="4"/>
      <c r="D36" s="4"/>
      <c r="E36" s="6"/>
      <c r="F36" s="6"/>
      <c r="G36" s="6"/>
    </row>
    <row r="37" spans="1:11" ht="12.75" customHeight="1" x14ac:dyDescent="0.25">
      <c r="B37" s="4" t="s">
        <v>23</v>
      </c>
      <c r="C37" s="4" t="s">
        <v>59</v>
      </c>
      <c r="D37" s="4"/>
      <c r="E37" s="6"/>
      <c r="F37" s="6"/>
      <c r="G37" s="6"/>
    </row>
    <row r="38" spans="1:11" ht="12.75" customHeight="1" x14ac:dyDescent="0.25">
      <c r="B38" s="4"/>
      <c r="C38" s="4" t="s">
        <v>107</v>
      </c>
      <c r="D38" s="4"/>
      <c r="E38" s="6"/>
      <c r="F38" s="6"/>
      <c r="G38" s="6"/>
    </row>
    <row r="39" spans="1:11" ht="12.75" customHeight="1" x14ac:dyDescent="0.25">
      <c r="B39" s="4"/>
      <c r="C39" s="4" t="s">
        <v>79</v>
      </c>
      <c r="D39" s="4"/>
      <c r="E39" s="6">
        <v>-2308955.5499999998</v>
      </c>
      <c r="F39" s="6"/>
      <c r="G39" s="6">
        <v>-2204563.48</v>
      </c>
    </row>
    <row r="40" spans="1:11" ht="12.75" customHeight="1" x14ac:dyDescent="0.25">
      <c r="B40" s="4"/>
      <c r="C40" s="4"/>
      <c r="D40" s="4"/>
      <c r="E40" s="6"/>
      <c r="F40" s="6"/>
      <c r="G40" s="6"/>
    </row>
    <row r="41" spans="1:11" ht="12.75" customHeight="1" x14ac:dyDescent="0.25">
      <c r="B41" s="4" t="s">
        <v>24</v>
      </c>
      <c r="C41" s="4" t="s">
        <v>66</v>
      </c>
      <c r="D41" s="4"/>
      <c r="E41" s="6"/>
      <c r="F41" s="6"/>
      <c r="G41" s="6"/>
    </row>
    <row r="42" spans="1:11" ht="12.75" customHeight="1" x14ac:dyDescent="0.25">
      <c r="B42" s="4"/>
      <c r="C42" s="4" t="s">
        <v>110</v>
      </c>
      <c r="D42" s="4"/>
      <c r="E42" s="6">
        <v>-79432.350000000006</v>
      </c>
      <c r="F42" s="6"/>
      <c r="G42" s="6">
        <v>-96149.52</v>
      </c>
      <c r="I42" s="8"/>
      <c r="J42" s="8"/>
      <c r="K42" s="8"/>
    </row>
    <row r="43" spans="1:11" ht="12.75" customHeight="1" x14ac:dyDescent="0.25">
      <c r="B43" s="4"/>
      <c r="C43" s="4" t="s">
        <v>60</v>
      </c>
      <c r="D43" s="4"/>
      <c r="E43" s="7">
        <v>-6463434.2300000004</v>
      </c>
      <c r="F43" s="6"/>
      <c r="G43" s="7">
        <v>-5140303.29</v>
      </c>
    </row>
    <row r="44" spans="1:11" ht="12.75" customHeight="1" x14ac:dyDescent="0.25">
      <c r="B44" s="4"/>
      <c r="C44" s="4"/>
      <c r="D44" s="4"/>
      <c r="E44" s="36">
        <f>SUM(E42:E43)</f>
        <v>-6542866.5800000001</v>
      </c>
      <c r="F44" s="6"/>
      <c r="G44" s="36">
        <f>SUM(G42:G43)</f>
        <v>-5236452.8099999996</v>
      </c>
    </row>
    <row r="45" spans="1:11" ht="12.75" customHeight="1" x14ac:dyDescent="0.25">
      <c r="B45" s="4"/>
      <c r="C45" s="4"/>
      <c r="D45" s="4"/>
      <c r="E45" s="6"/>
      <c r="F45" s="6"/>
      <c r="G45" s="6"/>
    </row>
    <row r="46" spans="1:11" ht="12.75" customHeight="1" x14ac:dyDescent="0.25">
      <c r="B46" s="10" t="s">
        <v>25</v>
      </c>
      <c r="C46" s="10" t="s">
        <v>100</v>
      </c>
      <c r="D46" s="4"/>
      <c r="E46" s="6">
        <f>E8+E10+E12+E19+E24+E35+E39+E44</f>
        <v>-96010.489999989979</v>
      </c>
      <c r="F46" s="6"/>
      <c r="G46" s="6">
        <f>G8+G10+G12+G19+G24+G35+G39+G44</f>
        <v>485513.24999999721</v>
      </c>
    </row>
    <row r="47" spans="1:11" ht="12.75" customHeight="1" x14ac:dyDescent="0.25">
      <c r="B47" s="4"/>
      <c r="C47" s="4"/>
      <c r="D47" s="4"/>
      <c r="E47" s="6"/>
      <c r="F47" s="6"/>
      <c r="G47" s="6"/>
    </row>
    <row r="48" spans="1:11" ht="12.75" customHeight="1" x14ac:dyDescent="0.25">
      <c r="B48" s="4" t="s">
        <v>26</v>
      </c>
      <c r="C48" s="4" t="s">
        <v>80</v>
      </c>
      <c r="D48" s="4"/>
      <c r="E48" s="6">
        <v>961.25</v>
      </c>
      <c r="F48" s="6"/>
      <c r="G48" s="6">
        <v>961.25</v>
      </c>
    </row>
    <row r="49" spans="1:8" ht="12.75" customHeight="1" x14ac:dyDescent="0.25">
      <c r="B49" s="4"/>
      <c r="C49" s="4"/>
      <c r="D49" s="4"/>
      <c r="E49" s="6"/>
      <c r="F49" s="6"/>
      <c r="G49" s="6"/>
    </row>
    <row r="50" spans="1:8" ht="12.75" customHeight="1" x14ac:dyDescent="0.25">
      <c r="B50" s="4" t="s">
        <v>27</v>
      </c>
      <c r="C50" s="4" t="s">
        <v>67</v>
      </c>
      <c r="D50" s="4"/>
      <c r="E50" s="6">
        <v>102371.54</v>
      </c>
      <c r="F50" s="6"/>
      <c r="G50" s="6">
        <v>-14564.98</v>
      </c>
    </row>
    <row r="51" spans="1:8" ht="12.75" customHeight="1" x14ac:dyDescent="0.25">
      <c r="B51" s="4"/>
      <c r="C51" s="4"/>
      <c r="D51" s="4"/>
      <c r="E51" s="6"/>
      <c r="F51" s="6"/>
      <c r="G51" s="6"/>
    </row>
    <row r="52" spans="1:8" ht="12.75" customHeight="1" x14ac:dyDescent="0.25">
      <c r="B52" s="4" t="s">
        <v>28</v>
      </c>
      <c r="C52" s="4" t="s">
        <v>101</v>
      </c>
      <c r="D52" s="4"/>
      <c r="E52" s="6">
        <v>0</v>
      </c>
      <c r="F52" s="6"/>
      <c r="G52" s="6">
        <v>0</v>
      </c>
    </row>
    <row r="53" spans="1:8" ht="12.75" customHeight="1" x14ac:dyDescent="0.25">
      <c r="B53" s="4"/>
      <c r="C53" s="4"/>
      <c r="D53" s="4"/>
      <c r="E53" s="6"/>
      <c r="F53" s="6"/>
      <c r="G53" s="6"/>
    </row>
    <row r="54" spans="1:8" ht="12.75" customHeight="1" x14ac:dyDescent="0.25">
      <c r="B54" s="4" t="s">
        <v>102</v>
      </c>
      <c r="C54" s="4" t="s">
        <v>103</v>
      </c>
      <c r="D54" s="4"/>
      <c r="E54" s="6"/>
      <c r="F54" s="6"/>
      <c r="G54" s="6"/>
    </row>
    <row r="55" spans="1:8" ht="12.75" customHeight="1" x14ac:dyDescent="0.25">
      <c r="B55" s="4"/>
      <c r="C55" s="4" t="s">
        <v>104</v>
      </c>
      <c r="D55" s="4"/>
      <c r="E55" s="7">
        <v>-21923.55</v>
      </c>
      <c r="F55" s="6"/>
      <c r="G55" s="7">
        <v>-4118.41</v>
      </c>
    </row>
    <row r="56" spans="1:8" ht="12.75" customHeight="1" x14ac:dyDescent="0.25">
      <c r="B56" s="4"/>
      <c r="C56" s="4"/>
      <c r="D56" s="4"/>
      <c r="E56" s="6"/>
      <c r="F56" s="6"/>
      <c r="G56" s="6"/>
    </row>
    <row r="57" spans="1:8" ht="12.75" customHeight="1" x14ac:dyDescent="0.25">
      <c r="B57" s="10" t="s">
        <v>29</v>
      </c>
      <c r="C57" s="10" t="s">
        <v>111</v>
      </c>
      <c r="D57" s="4"/>
      <c r="E57" s="6">
        <f>SUM(E48:E56)</f>
        <v>81409.239999999991</v>
      </c>
      <c r="F57" s="6"/>
      <c r="G57" s="6">
        <f>SUM(G48:G56)</f>
        <v>-17722.14</v>
      </c>
    </row>
    <row r="58" spans="1:8" s="1" customFormat="1" ht="12.75" customHeight="1" x14ac:dyDescent="0.25">
      <c r="A58" s="2"/>
      <c r="B58" s="4"/>
      <c r="C58" s="4"/>
      <c r="D58" s="4"/>
      <c r="E58" s="6"/>
      <c r="F58" s="6"/>
      <c r="G58" s="6"/>
    </row>
    <row r="59" spans="1:8" ht="12.75" customHeight="1" x14ac:dyDescent="0.25">
      <c r="A59" s="1"/>
      <c r="B59" s="10" t="s">
        <v>30</v>
      </c>
      <c r="C59" s="10" t="s">
        <v>108</v>
      </c>
      <c r="D59" s="4"/>
      <c r="E59" s="35">
        <f>E46+E57</f>
        <v>-14601.249999989988</v>
      </c>
      <c r="F59" s="6"/>
      <c r="G59" s="35">
        <f>G46+G57</f>
        <v>467791.10999999719</v>
      </c>
    </row>
    <row r="60" spans="1:8" ht="12.75" customHeight="1" x14ac:dyDescent="0.25">
      <c r="B60" s="4"/>
      <c r="C60" s="4"/>
      <c r="D60" s="4"/>
      <c r="E60" s="6"/>
      <c r="F60" s="6"/>
      <c r="G60" s="6"/>
    </row>
    <row r="61" spans="1:8" ht="12.75" customHeight="1" x14ac:dyDescent="0.25">
      <c r="B61" s="4" t="s">
        <v>31</v>
      </c>
      <c r="C61" s="4" t="s">
        <v>109</v>
      </c>
      <c r="D61" s="4"/>
      <c r="E61" s="6">
        <v>-1750</v>
      </c>
      <c r="F61" s="6"/>
      <c r="G61" s="6">
        <v>-1750</v>
      </c>
    </row>
    <row r="62" spans="1:8" ht="12.75" customHeight="1" x14ac:dyDescent="0.25">
      <c r="B62" s="4"/>
      <c r="C62" s="4"/>
      <c r="D62" s="4"/>
      <c r="E62" s="7"/>
      <c r="F62" s="6"/>
      <c r="G62" s="7"/>
    </row>
    <row r="63" spans="1:8" ht="12.75" customHeight="1" x14ac:dyDescent="0.25">
      <c r="B63" s="10" t="s">
        <v>32</v>
      </c>
      <c r="C63" s="10" t="s">
        <v>133</v>
      </c>
      <c r="D63" s="4"/>
      <c r="E63" s="9">
        <f>E59+E61</f>
        <v>-16351.249999989988</v>
      </c>
      <c r="F63" s="6"/>
      <c r="G63" s="9">
        <f>G59+G61</f>
        <v>466041.10999999719</v>
      </c>
    </row>
    <row r="64" spans="1:8" ht="12.75" customHeight="1" x14ac:dyDescent="0.25">
      <c r="B64" s="4"/>
      <c r="C64" s="4"/>
      <c r="D64" s="4"/>
      <c r="E64" s="6"/>
      <c r="F64" s="6"/>
      <c r="G64" s="6"/>
      <c r="H64" s="4"/>
    </row>
    <row r="65" spans="2:8" ht="12.75" customHeight="1" x14ac:dyDescent="0.25">
      <c r="B65" s="4" t="s">
        <v>33</v>
      </c>
      <c r="C65" s="4" t="s">
        <v>116</v>
      </c>
      <c r="D65" s="4"/>
      <c r="E65" s="6">
        <v>0</v>
      </c>
      <c r="F65" s="6"/>
      <c r="G65" s="6">
        <v>0</v>
      </c>
      <c r="H65" s="4"/>
    </row>
    <row r="66" spans="2:8" ht="12.75" customHeight="1" x14ac:dyDescent="0.25">
      <c r="B66" s="4"/>
      <c r="C66" s="4"/>
      <c r="D66" s="4"/>
      <c r="E66" s="6"/>
      <c r="F66" s="6"/>
      <c r="G66" s="6"/>
      <c r="H66" s="4"/>
    </row>
    <row r="67" spans="2:8" ht="12.75" customHeight="1" x14ac:dyDescent="0.25">
      <c r="B67" s="4" t="s">
        <v>112</v>
      </c>
      <c r="C67" s="4" t="s">
        <v>61</v>
      </c>
      <c r="D67" s="4"/>
      <c r="E67" s="6">
        <v>7014453.4699999997</v>
      </c>
      <c r="F67" s="6"/>
      <c r="G67" s="6">
        <v>6548412.3600000003</v>
      </c>
    </row>
    <row r="68" spans="2:8" ht="12.75" customHeight="1" x14ac:dyDescent="0.25">
      <c r="B68" s="4"/>
      <c r="C68" s="4"/>
      <c r="D68" s="4"/>
      <c r="E68" s="7"/>
      <c r="F68" s="6"/>
      <c r="G68" s="7"/>
    </row>
    <row r="69" spans="2:8" ht="12.75" customHeight="1" x14ac:dyDescent="0.25">
      <c r="B69" s="10"/>
      <c r="C69" s="10"/>
      <c r="D69" s="4"/>
      <c r="E69" s="6"/>
      <c r="F69" s="6"/>
      <c r="G69" s="6"/>
    </row>
    <row r="70" spans="2:8" ht="14.25" thickBot="1" x14ac:dyDescent="0.3">
      <c r="B70" s="10" t="s">
        <v>117</v>
      </c>
      <c r="C70" s="10" t="s">
        <v>62</v>
      </c>
      <c r="D70" s="4"/>
      <c r="E70" s="6">
        <f>E63+E65+E67</f>
        <v>6998102.22000001</v>
      </c>
      <c r="F70" s="6"/>
      <c r="G70" s="6">
        <f>G63+G65+G67</f>
        <v>7014453.4699999979</v>
      </c>
    </row>
    <row r="71" spans="2:8" ht="12.75" customHeight="1" thickTop="1" x14ac:dyDescent="0.25">
      <c r="E71" s="44"/>
      <c r="G71" s="44"/>
    </row>
    <row r="72" spans="2:8" ht="12.75" customHeight="1" x14ac:dyDescent="0.25">
      <c r="C72" s="38"/>
      <c r="D72" s="38"/>
      <c r="E72" s="39"/>
      <c r="F72" s="6"/>
      <c r="G72" s="39"/>
    </row>
    <row r="73" spans="2:8" ht="12.75" customHeight="1" x14ac:dyDescent="0.25">
      <c r="C73" s="38"/>
      <c r="D73" s="38"/>
      <c r="E73" s="39"/>
      <c r="F73" s="6"/>
      <c r="G73" s="39"/>
    </row>
    <row r="74" spans="2:8" ht="12.75" customHeight="1" x14ac:dyDescent="0.25">
      <c r="E74" s="6"/>
      <c r="G74" s="8"/>
    </row>
  </sheetData>
  <phoneticPr fontId="0" type="noConversion"/>
  <pageMargins left="1.02" right="0.47" top="0.98425196850393704" bottom="0.81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Akt. 31.12.2022</vt:lpstr>
      <vt:lpstr>Bilanz Pass. 31.12.2022</vt:lpstr>
      <vt:lpstr>GuV 1-12 2022</vt:lpstr>
    </vt:vector>
  </TitlesOfParts>
  <Company>viadonau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Bierbaumer Claudia</dc:creator>
  <cp:lastModifiedBy>adelheid.hofmann</cp:lastModifiedBy>
  <cp:lastPrinted>2020-03-10T12:53:20Z</cp:lastPrinted>
  <dcterms:created xsi:type="dcterms:W3CDTF">2003-05-07T10:44:20Z</dcterms:created>
  <dcterms:modified xsi:type="dcterms:W3CDTF">2023-08-31T13:15:21Z</dcterms:modified>
</cp:coreProperties>
</file>